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date1904="1" showInkAnnotation="0" autoCompressPictures="0"/>
  <bookViews>
    <workbookView xWindow="1320" yWindow="0" windowWidth="24000" windowHeight="14080" tabRatio="500"/>
  </bookViews>
  <sheets>
    <sheet name="PH10-1-5B-Michael-TD" sheetId="1" r:id="rId1"/>
    <sheet name="Cod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" i="1" l="1"/>
  <c r="T3" i="1"/>
  <c r="U3" i="1"/>
  <c r="V3" i="1"/>
  <c r="W3" i="1"/>
  <c r="X3" i="1"/>
  <c r="Y3" i="1"/>
  <c r="Z3" i="1"/>
  <c r="S4" i="1"/>
  <c r="T4" i="1"/>
  <c r="U4" i="1"/>
  <c r="V4" i="1"/>
  <c r="W4" i="1"/>
  <c r="X4" i="1"/>
  <c r="Y4" i="1"/>
  <c r="Z4" i="1"/>
  <c r="S5" i="1"/>
  <c r="T5" i="1"/>
  <c r="U5" i="1"/>
  <c r="V5" i="1"/>
  <c r="W5" i="1"/>
  <c r="X5" i="1"/>
  <c r="Y5" i="1"/>
  <c r="Z5" i="1"/>
  <c r="S6" i="1"/>
  <c r="T6" i="1"/>
  <c r="U6" i="1"/>
  <c r="V6" i="1"/>
  <c r="W6" i="1"/>
  <c r="X6" i="1"/>
  <c r="Y6" i="1"/>
  <c r="Z6" i="1"/>
  <c r="Z2" i="1"/>
  <c r="V2" i="1"/>
  <c r="S2" i="1"/>
  <c r="T2" i="1"/>
  <c r="U2" i="1"/>
  <c r="W2" i="1"/>
  <c r="X2" i="1"/>
  <c r="Y2" i="1"/>
</calcChain>
</file>

<file path=xl/sharedStrings.xml><?xml version="1.0" encoding="utf-8"?>
<sst xmlns="http://schemas.openxmlformats.org/spreadsheetml/2006/main" count="124" uniqueCount="84">
  <si>
    <t>File</t>
  </si>
  <si>
    <t>Segment</t>
  </si>
  <si>
    <t>Position</t>
  </si>
  <si>
    <t>Code</t>
  </si>
  <si>
    <t>Seg_Start</t>
  </si>
  <si>
    <t>Seg_End</t>
  </si>
  <si>
    <t>Word</t>
  </si>
  <si>
    <t>Word_Start</t>
  </si>
  <si>
    <t>Word_End</t>
  </si>
  <si>
    <t>Pre_Seg</t>
  </si>
  <si>
    <t>Pre_Seg_Start</t>
  </si>
  <si>
    <t>Pre_Seg_End</t>
  </si>
  <si>
    <t>Post_Seg</t>
  </si>
  <si>
    <t>Post_Seg_Start</t>
  </si>
  <si>
    <t>Post_Seg_End</t>
  </si>
  <si>
    <t>Window</t>
  </si>
  <si>
    <t>Vowels_per_Second</t>
  </si>
  <si>
    <t>Comments</t>
  </si>
  <si>
    <t>PH10-1-5B-Michael</t>
  </si>
  <si>
    <t>T</t>
  </si>
  <si>
    <t>End</t>
  </si>
  <si>
    <t>JUST</t>
  </si>
  <si>
    <t>S</t>
  </si>
  <si>
    <t>HH</t>
  </si>
  <si>
    <t>N</t>
  </si>
  <si>
    <t>0mu</t>
  </si>
  <si>
    <t>1pu</t>
  </si>
  <si>
    <t>PREJUDICED</t>
  </si>
  <si>
    <t>AH</t>
  </si>
  <si>
    <t>0pu</t>
  </si>
  <si>
    <t>Depvar</t>
  </si>
  <si>
    <t>Preseg</t>
  </si>
  <si>
    <t>Gramstat</t>
  </si>
  <si>
    <t>Folseg</t>
  </si>
  <si>
    <t>Stress</t>
  </si>
  <si>
    <t>Voicing</t>
  </si>
  <si>
    <t>Hetero</t>
  </si>
  <si>
    <t>Varbrul</t>
  </si>
  <si>
    <t>intact</t>
  </si>
  <si>
    <t>deleted</t>
  </si>
  <si>
    <t>?</t>
  </si>
  <si>
    <t>glottal stop</t>
  </si>
  <si>
    <t>h</t>
  </si>
  <si>
    <t>u</t>
  </si>
  <si>
    <t>unlrelased</t>
  </si>
  <si>
    <t>s</t>
  </si>
  <si>
    <t>sibilant</t>
  </si>
  <si>
    <t>l</t>
  </si>
  <si>
    <t>lateral</t>
  </si>
  <si>
    <t>n</t>
  </si>
  <si>
    <t>nasal</t>
  </si>
  <si>
    <t>f</t>
  </si>
  <si>
    <t>fricative</t>
  </si>
  <si>
    <t>k</t>
  </si>
  <si>
    <t>stop</t>
  </si>
  <si>
    <t>m</t>
  </si>
  <si>
    <t>monomorphemic</t>
  </si>
  <si>
    <t>d</t>
  </si>
  <si>
    <t>derivational</t>
  </si>
  <si>
    <t>preterit</t>
  </si>
  <si>
    <t>p</t>
  </si>
  <si>
    <t>q</t>
  </si>
  <si>
    <t>participle</t>
  </si>
  <si>
    <t>n't</t>
  </si>
  <si>
    <t>stop &amp; affricate</t>
  </si>
  <si>
    <t>pause</t>
  </si>
  <si>
    <t>/l/</t>
  </si>
  <si>
    <t>r</t>
  </si>
  <si>
    <t>/r/</t>
  </si>
  <si>
    <t>/h/</t>
  </si>
  <si>
    <t>y</t>
  </si>
  <si>
    <t>/y/</t>
  </si>
  <si>
    <t>w</t>
  </si>
  <si>
    <t>/w/</t>
  </si>
  <si>
    <t>v</t>
  </si>
  <si>
    <t>vowel</t>
  </si>
  <si>
    <t>t</t>
  </si>
  <si>
    <t>voiceless</t>
  </si>
  <si>
    <t>voiced</t>
  </si>
  <si>
    <t>cluster</t>
  </si>
  <si>
    <t>heterovoiced</t>
  </si>
  <si>
    <t>homovoiced</t>
  </si>
  <si>
    <t>stressed</t>
  </si>
  <si>
    <t>unstressed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</si>
</sst>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topLeftCell="S1" zoomScale="200" zoomScaleNormal="200" zoomScalePageLayoutView="200" workbookViewId="0">
      <pane xSplit="42740" topLeftCell="BO1"/>
      <selection activeCell="S1" sqref="S1:Z2"/>
      <selection pane="topRight" activeCell="BO1" sqref="BO1"/>
    </sheetView>
  </sheetViews>
  <sheetFormatPr baseColWidth="10" defaultRowHeight="15" x14ac:dyDescent="0"/>
  <cols>
    <col min="26" max="26" width="17.33203125" customWidth="1"/>
  </cols>
  <sheetData>
    <row r="1" spans="1:26" ht="12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30</v>
      </c>
      <c r="T1" t="s">
        <v>31</v>
      </c>
      <c r="U1" t="s">
        <v>32</v>
      </c>
      <c r="V1" t="s">
        <v>33</v>
      </c>
      <c r="W1" t="s">
        <v>34</v>
      </c>
      <c r="X1" t="s">
        <v>35</v>
      </c>
      <c r="Y1" t="s">
        <v>36</v>
      </c>
      <c r="Z1" t="s">
        <v>37</v>
      </c>
    </row>
    <row r="2" spans="1:26">
      <c r="A2" t="s">
        <v>18</v>
      </c>
      <c r="B2" t="s">
        <v>19</v>
      </c>
      <c r="C2" t="s">
        <v>20</v>
      </c>
      <c r="D2" t="s">
        <v>25</v>
      </c>
      <c r="E2">
        <v>40.042999999999999</v>
      </c>
      <c r="F2">
        <v>40.063000000000002</v>
      </c>
      <c r="G2" t="s">
        <v>21</v>
      </c>
      <c r="H2">
        <v>49.912999999999997</v>
      </c>
      <c r="I2">
        <v>50.063000000000002</v>
      </c>
      <c r="J2" t="s">
        <v>22</v>
      </c>
      <c r="K2">
        <v>49.972999999999999</v>
      </c>
      <c r="L2">
        <v>50.033000000000001</v>
      </c>
      <c r="M2" t="s">
        <v>23</v>
      </c>
      <c r="N2">
        <v>50.063000000000002</v>
      </c>
      <c r="O2">
        <v>50.103000000000002</v>
      </c>
      <c r="P2">
        <v>1.1599999999999999</v>
      </c>
      <c r="Q2">
        <v>4.3099999999999996</v>
      </c>
      <c r="S2" t="str">
        <f>LEFT(D2,1)</f>
        <v>0</v>
      </c>
      <c r="T2" t="str">
        <f>IF(OR(J2="SH",J2="S"),"S",IF(OR(J2="M",J2="N"),"N",IF(OR(J2="P",J2="C",J2="T",J2="K",J2="b",J2="D",J2="G"),"K",J2)))</f>
        <v>S</v>
      </c>
      <c r="U2" t="str">
        <f>MID(D2,2,1)</f>
        <v>m</v>
      </c>
      <c r="V2" t="str">
        <f>IF(OR(M2="A",M2="E",M2="I",M2="O",M2="U"),"V",IF(OR(M2="P",M2="T",M2="K",M2="B",M2="D",M2="G"),"K",IF(OR(M2="F",M2="V",M2="S",M2="Z"),"F",LEFT(M2,1))))</f>
        <v>H</v>
      </c>
      <c r="W2" t="str">
        <f>RIGHT(D2,1)</f>
        <v>u</v>
      </c>
      <c r="X2" t="str">
        <f>B2</f>
        <v>T</v>
      </c>
      <c r="Y2" t="str">
        <f>IF(AND(OR(J2="N",J2="L"),B2="T"),"T","M")</f>
        <v>M</v>
      </c>
      <c r="Z2" t="str">
        <f>"("&amp;S2&amp;T2&amp;U2&amp;V2&amp;W2&amp;X2&amp;Y2&amp;" "&amp;G2&amp;R2</f>
        <v>(0SmHuTM JUST</v>
      </c>
    </row>
    <row r="3" spans="1:26">
      <c r="A3" t="s">
        <v>18</v>
      </c>
      <c r="B3" t="s">
        <v>19</v>
      </c>
      <c r="C3" t="s">
        <v>20</v>
      </c>
      <c r="D3" t="s">
        <v>25</v>
      </c>
      <c r="E3">
        <v>42.067999999999998</v>
      </c>
      <c r="F3">
        <v>42.097999999999999</v>
      </c>
      <c r="G3" t="s">
        <v>21</v>
      </c>
      <c r="H3">
        <v>52.817999999999998</v>
      </c>
      <c r="I3">
        <v>53.018000000000001</v>
      </c>
      <c r="J3" t="s">
        <v>22</v>
      </c>
      <c r="K3">
        <v>52.948</v>
      </c>
      <c r="L3">
        <v>52.988</v>
      </c>
      <c r="M3" t="s">
        <v>24</v>
      </c>
      <c r="N3">
        <v>53.018000000000001</v>
      </c>
      <c r="O3">
        <v>53.048000000000002</v>
      </c>
      <c r="P3">
        <v>0.91500000000000004</v>
      </c>
      <c r="Q3">
        <v>4.3719999999999999</v>
      </c>
      <c r="S3" t="str">
        <f t="shared" ref="S3:S6" si="0">LEFT(D3,1)</f>
        <v>0</v>
      </c>
      <c r="T3" t="str">
        <f t="shared" ref="T3:T6" si="1">IF(OR(J3="SH",J3="S"),"S",IF(OR(J3="M",J3="N"),"N",IF(OR(J3="P",J3="C",J3="T",J3="K",J3="b",J3="D",J3="G"),"K",J3)))</f>
        <v>S</v>
      </c>
      <c r="U3" t="str">
        <f t="shared" ref="U3:U6" si="2">MID(D3,2,1)</f>
        <v>m</v>
      </c>
      <c r="V3" t="str">
        <f t="shared" ref="V3:V6" si="3">IF(OR(M3="A",M3="E",M3="I",M3="O",M3="U"),"V",IF(OR(M3="P",M3="T",M3="K",M3="B",M3="D",M3="G"),"K",IF(OR(M3="F",M3="V",M3="S",M3="Z"),"F",LEFT(M3,1))))</f>
        <v>N</v>
      </c>
      <c r="W3" t="str">
        <f t="shared" ref="W3:W6" si="4">RIGHT(D3,1)</f>
        <v>u</v>
      </c>
      <c r="X3" t="str">
        <f t="shared" ref="X3:X6" si="5">B3</f>
        <v>T</v>
      </c>
      <c r="Y3" t="str">
        <f t="shared" ref="Y3:Y6" si="6">IF(AND(OR(J3="N",J3="L"),B3="T"),"T","M")</f>
        <v>M</v>
      </c>
      <c r="Z3" t="str">
        <f t="shared" ref="Z3:Z6" si="7">"("&amp;S3&amp;T3&amp;U3&amp;V3&amp;W3&amp;X3&amp;Y3&amp;" "&amp;G3&amp;R3</f>
        <v>(0SmNuTM JUST</v>
      </c>
    </row>
    <row r="4" spans="1:26">
      <c r="A4" t="s">
        <v>18</v>
      </c>
      <c r="B4" t="s">
        <v>19</v>
      </c>
      <c r="C4" t="s">
        <v>20</v>
      </c>
      <c r="D4" t="s">
        <v>25</v>
      </c>
      <c r="E4">
        <v>52.093000000000004</v>
      </c>
      <c r="F4">
        <v>52.152999999999999</v>
      </c>
      <c r="G4" t="s">
        <v>21</v>
      </c>
      <c r="H4">
        <v>76.403999999999996</v>
      </c>
      <c r="I4">
        <v>76.623999999999995</v>
      </c>
      <c r="J4" t="s">
        <v>22</v>
      </c>
      <c r="K4">
        <v>76.522999999999996</v>
      </c>
      <c r="L4">
        <v>76.593999999999994</v>
      </c>
      <c r="M4" t="s">
        <v>23</v>
      </c>
      <c r="N4">
        <v>76.623999999999995</v>
      </c>
      <c r="O4">
        <v>76.664000000000001</v>
      </c>
      <c r="P4">
        <v>1.71</v>
      </c>
      <c r="Q4">
        <v>5.2629999999999999</v>
      </c>
      <c r="S4" t="str">
        <f t="shared" si="0"/>
        <v>0</v>
      </c>
      <c r="T4" t="str">
        <f t="shared" si="1"/>
        <v>S</v>
      </c>
      <c r="U4" t="str">
        <f t="shared" si="2"/>
        <v>m</v>
      </c>
      <c r="V4" t="str">
        <f t="shared" si="3"/>
        <v>H</v>
      </c>
      <c r="W4" t="str">
        <f t="shared" si="4"/>
        <v>u</v>
      </c>
      <c r="X4" t="str">
        <f t="shared" si="5"/>
        <v>T</v>
      </c>
      <c r="Y4" t="str">
        <f t="shared" si="6"/>
        <v>M</v>
      </c>
      <c r="Z4" t="str">
        <f t="shared" si="7"/>
        <v>(0SmHuTM JUST</v>
      </c>
    </row>
    <row r="5" spans="1:26">
      <c r="A5" t="s">
        <v>18</v>
      </c>
      <c r="B5" t="s">
        <v>19</v>
      </c>
      <c r="C5" t="s">
        <v>20</v>
      </c>
      <c r="D5" t="s">
        <v>26</v>
      </c>
      <c r="E5">
        <v>54.917999999999999</v>
      </c>
      <c r="F5">
        <v>54.957999999999998</v>
      </c>
      <c r="G5" t="s">
        <v>27</v>
      </c>
      <c r="H5">
        <v>91.867999999999995</v>
      </c>
      <c r="I5">
        <v>92.358000000000004</v>
      </c>
      <c r="J5" t="s">
        <v>22</v>
      </c>
      <c r="K5">
        <v>92.257999999999996</v>
      </c>
      <c r="L5">
        <v>92.317999999999998</v>
      </c>
      <c r="M5" t="s">
        <v>28</v>
      </c>
      <c r="N5">
        <v>92.358000000000004</v>
      </c>
      <c r="O5">
        <v>92.388000000000005</v>
      </c>
      <c r="P5">
        <v>1.79</v>
      </c>
      <c r="Q5">
        <v>7.2629999999999999</v>
      </c>
      <c r="S5" t="str">
        <f t="shared" si="0"/>
        <v>1</v>
      </c>
      <c r="T5" t="str">
        <f t="shared" si="1"/>
        <v>S</v>
      </c>
      <c r="U5" t="str">
        <f t="shared" si="2"/>
        <v>p</v>
      </c>
      <c r="V5" t="str">
        <f t="shared" si="3"/>
        <v>A</v>
      </c>
      <c r="W5" t="str">
        <f t="shared" si="4"/>
        <v>u</v>
      </c>
      <c r="X5" t="str">
        <f t="shared" si="5"/>
        <v>T</v>
      </c>
      <c r="Y5" t="str">
        <f t="shared" si="6"/>
        <v>M</v>
      </c>
      <c r="Z5" t="str">
        <f t="shared" si="7"/>
        <v>(1SpAuTM PREJUDICED</v>
      </c>
    </row>
    <row r="6" spans="1:26">
      <c r="A6" t="s">
        <v>18</v>
      </c>
      <c r="B6" t="s">
        <v>19</v>
      </c>
      <c r="C6" t="s">
        <v>20</v>
      </c>
      <c r="D6" t="s">
        <v>29</v>
      </c>
      <c r="E6">
        <v>57.491</v>
      </c>
      <c r="F6">
        <v>57.570999999999998</v>
      </c>
      <c r="G6" t="s">
        <v>27</v>
      </c>
      <c r="H6">
        <v>97.506</v>
      </c>
      <c r="I6">
        <v>97.945999999999998</v>
      </c>
      <c r="J6" t="s">
        <v>22</v>
      </c>
      <c r="K6">
        <v>97.885999999999996</v>
      </c>
      <c r="L6">
        <v>97.915999999999997</v>
      </c>
      <c r="M6" t="s">
        <v>22</v>
      </c>
      <c r="N6">
        <v>97.945999999999998</v>
      </c>
      <c r="O6">
        <v>98.055999999999997</v>
      </c>
      <c r="P6">
        <v>1.54</v>
      </c>
      <c r="Q6">
        <v>7.7919999999999998</v>
      </c>
      <c r="S6" t="str">
        <f t="shared" si="0"/>
        <v>0</v>
      </c>
      <c r="T6" t="str">
        <f t="shared" si="1"/>
        <v>S</v>
      </c>
      <c r="U6" t="str">
        <f t="shared" si="2"/>
        <v>p</v>
      </c>
      <c r="V6" t="str">
        <f t="shared" si="3"/>
        <v>F</v>
      </c>
      <c r="W6" t="str">
        <f t="shared" si="4"/>
        <v>u</v>
      </c>
      <c r="X6" t="str">
        <f t="shared" si="5"/>
        <v>T</v>
      </c>
      <c r="Y6" t="str">
        <f t="shared" si="6"/>
        <v>M</v>
      </c>
      <c r="Z6" t="str">
        <f t="shared" si="7"/>
        <v>(0SpFuTM PREJUDICED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A8" sqref="A8"/>
    </sheetView>
  </sheetViews>
  <sheetFormatPr baseColWidth="10" defaultRowHeight="15" x14ac:dyDescent="0"/>
  <sheetData>
    <row r="2" spans="1:5">
      <c r="A2" t="s">
        <v>30</v>
      </c>
      <c r="D2" t="s">
        <v>33</v>
      </c>
    </row>
    <row r="3" spans="1:5">
      <c r="A3" s="2">
        <v>1</v>
      </c>
      <c r="B3" t="s">
        <v>38</v>
      </c>
      <c r="D3" t="s">
        <v>53</v>
      </c>
      <c r="E3" t="s">
        <v>64</v>
      </c>
    </row>
    <row r="4" spans="1:5">
      <c r="A4" s="2">
        <v>0</v>
      </c>
      <c r="B4" t="s">
        <v>39</v>
      </c>
      <c r="D4" t="s">
        <v>51</v>
      </c>
      <c r="E4" t="s">
        <v>52</v>
      </c>
    </row>
    <row r="5" spans="1:5">
      <c r="A5" s="2" t="s">
        <v>40</v>
      </c>
      <c r="B5" t="s">
        <v>41</v>
      </c>
      <c r="D5" t="s">
        <v>61</v>
      </c>
      <c r="E5" t="s">
        <v>65</v>
      </c>
    </row>
    <row r="6" spans="1:5">
      <c r="A6" s="2" t="s">
        <v>43</v>
      </c>
      <c r="B6" t="s">
        <v>44</v>
      </c>
      <c r="D6" t="s">
        <v>47</v>
      </c>
      <c r="E6" t="s">
        <v>66</v>
      </c>
    </row>
    <row r="7" spans="1:5">
      <c r="A7" s="3"/>
      <c r="D7" t="s">
        <v>67</v>
      </c>
      <c r="E7" t="s">
        <v>68</v>
      </c>
    </row>
    <row r="8" spans="1:5">
      <c r="D8" t="s">
        <v>42</v>
      </c>
      <c r="E8" t="s">
        <v>69</v>
      </c>
    </row>
    <row r="9" spans="1:5">
      <c r="A9" s="2" t="s">
        <v>31</v>
      </c>
      <c r="D9" t="s">
        <v>70</v>
      </c>
      <c r="E9" t="s">
        <v>71</v>
      </c>
    </row>
    <row r="10" spans="1:5">
      <c r="A10" s="2" t="s">
        <v>45</v>
      </c>
      <c r="B10" t="s">
        <v>46</v>
      </c>
      <c r="D10" t="s">
        <v>72</v>
      </c>
      <c r="E10" t="s">
        <v>73</v>
      </c>
    </row>
    <row r="11" spans="1:5">
      <c r="A11" s="2" t="s">
        <v>47</v>
      </c>
      <c r="B11" t="s">
        <v>48</v>
      </c>
      <c r="D11" t="s">
        <v>74</v>
      </c>
      <c r="E11" t="s">
        <v>75</v>
      </c>
    </row>
    <row r="12" spans="1:5">
      <c r="A12" s="2" t="s">
        <v>49</v>
      </c>
      <c r="B12" t="s">
        <v>50</v>
      </c>
    </row>
    <row r="13" spans="1:5">
      <c r="A13" s="2" t="s">
        <v>51</v>
      </c>
      <c r="B13" t="s">
        <v>52</v>
      </c>
      <c r="D13" t="s">
        <v>35</v>
      </c>
    </row>
    <row r="14" spans="1:5">
      <c r="A14" s="2" t="s">
        <v>53</v>
      </c>
      <c r="B14" t="s">
        <v>54</v>
      </c>
      <c r="D14" t="s">
        <v>76</v>
      </c>
      <c r="E14" t="s">
        <v>77</v>
      </c>
    </row>
    <row r="15" spans="1:5">
      <c r="D15" t="s">
        <v>57</v>
      </c>
      <c r="E15" t="s">
        <v>78</v>
      </c>
    </row>
    <row r="16" spans="1:5">
      <c r="A16" s="2" t="s">
        <v>32</v>
      </c>
    </row>
    <row r="17" spans="1:5">
      <c r="A17" s="2" t="s">
        <v>55</v>
      </c>
      <c r="B17" t="s">
        <v>56</v>
      </c>
      <c r="D17" t="s">
        <v>79</v>
      </c>
    </row>
    <row r="18" spans="1:5">
      <c r="A18" s="2" t="s">
        <v>57</v>
      </c>
      <c r="B18" t="s">
        <v>58</v>
      </c>
      <c r="D18" t="s">
        <v>76</v>
      </c>
      <c r="E18" t="s">
        <v>80</v>
      </c>
    </row>
    <row r="19" spans="1:5">
      <c r="A19" s="2" t="s">
        <v>60</v>
      </c>
      <c r="B19" t="s">
        <v>59</v>
      </c>
      <c r="D19" t="s">
        <v>55</v>
      </c>
      <c r="E19" t="s">
        <v>81</v>
      </c>
    </row>
    <row r="20" spans="1:5">
      <c r="A20" s="2" t="s">
        <v>61</v>
      </c>
      <c r="B20" t="s">
        <v>62</v>
      </c>
    </row>
    <row r="21" spans="1:5">
      <c r="A21" s="2" t="s">
        <v>49</v>
      </c>
      <c r="B21" s="1" t="s">
        <v>63</v>
      </c>
      <c r="D21" t="s">
        <v>34</v>
      </c>
    </row>
    <row r="22" spans="1:5">
      <c r="D22" t="s">
        <v>45</v>
      </c>
      <c r="E22" t="s">
        <v>82</v>
      </c>
    </row>
    <row r="23" spans="1:5">
      <c r="D23" t="s">
        <v>43</v>
      </c>
      <c r="E23" t="s">
        <v>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PH10-1-5B-Michael-TD</vt:lpstr>
      <vt:lpstr>Code</vt:lpstr>
    </vt:vector>
  </TitlesOfParts>
  <Company>U. of Pa.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Labov</dc:creator>
  <cp:lastModifiedBy>William Labov</cp:lastModifiedBy>
  <dcterms:created xsi:type="dcterms:W3CDTF">2011-03-29T01:41:03Z</dcterms:created>
  <dcterms:modified xsi:type="dcterms:W3CDTF">2011-03-29T18:32:38Z</dcterms:modified>
</cp:coreProperties>
</file>